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111"/>
  <workbookPr defaultThemeVersion="124226"/>
  <mc:AlternateContent xmlns:mc="http://schemas.openxmlformats.org/markup-compatibility/2006">
    <mc:Choice Requires="x15">
      <x15ac:absPath xmlns:x15ac="http://schemas.microsoft.com/office/spreadsheetml/2010/11/ac" url="/Users/janequinlan/Dropbox/opioid concern/Opioid management clinic/Website resources/2021_update/"/>
    </mc:Choice>
  </mc:AlternateContent>
  <xr:revisionPtr revIDLastSave="0" documentId="13_ncr:1_{AB62D796-7F59-C845-A87E-188F41A02D08}" xr6:coauthVersionLast="47" xr6:coauthVersionMax="47" xr10:uidLastSave="{00000000-0000-0000-0000-000000000000}"/>
  <bookViews>
    <workbookView xWindow="0" yWindow="460" windowWidth="28800" windowHeight="15720" xr2:uid="{00000000-000D-0000-FFFF-FFFF00000000}"/>
  </bookViews>
  <sheets>
    <sheet name="Opioid calculator" sheetId="1" r:id="rId1"/>
    <sheet name="Instruction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 i="1" l="1"/>
  <c r="C10" i="1"/>
  <c r="F10" i="1"/>
  <c r="I10" i="1"/>
  <c r="C13" i="1"/>
  <c r="F13" i="1"/>
  <c r="I7" i="1"/>
  <c r="I16" i="1"/>
  <c r="F7" i="1"/>
  <c r="I4" i="1"/>
  <c r="C7" i="1"/>
  <c r="C16" i="1"/>
  <c r="F16" i="1"/>
  <c r="F4" i="1"/>
  <c r="J10" i="1" l="1"/>
  <c r="J16" i="1"/>
  <c r="J13" i="1"/>
  <c r="J7" i="1"/>
  <c r="J4" i="1"/>
  <c r="J17" i="1" l="1"/>
</calcChain>
</file>

<file path=xl/sharedStrings.xml><?xml version="1.0" encoding="utf-8"?>
<sst xmlns="http://schemas.openxmlformats.org/spreadsheetml/2006/main" count="93" uniqueCount="66">
  <si>
    <t>WEAK OPIOIDS</t>
  </si>
  <si>
    <t>MED</t>
  </si>
  <si>
    <t>doses/day</t>
  </si>
  <si>
    <t>References:</t>
  </si>
  <si>
    <t>Notes:</t>
  </si>
  <si>
    <t>subtotal MED</t>
  </si>
  <si>
    <t>BUPRENORPHINE</t>
  </si>
  <si>
    <t xml:space="preserve">TOTAL ORAL MORPHINE EQUIVALENT DOSE in mg/day </t>
  </si>
  <si>
    <t>1. Faculty of Pain Medicine UK</t>
  </si>
  <si>
    <t xml:space="preserve">This calculator is a guide only, and is primarily intended to support clinicians to help patients reduce opioid doses in chronic pain by clarifying the morphine equivalent daily dose. </t>
  </si>
  <si>
    <t>TAPENTADOL</t>
  </si>
  <si>
    <t>MORPHINE</t>
  </si>
  <si>
    <t>OXYCODONE</t>
  </si>
  <si>
    <t>HYDROMORPHONE</t>
  </si>
  <si>
    <t>This limit does NOT apply in acute or palliative pain, although caution over doses is advised.</t>
  </si>
  <si>
    <t>To use the calculator, insert the dose of the drug under the name, and the number of doses per day for each drug used.</t>
  </si>
  <si>
    <t>These conversion doses are approximate and assume long term use.</t>
  </si>
  <si>
    <t xml:space="preserve">British Pain Society's "Opioids Aware" website </t>
  </si>
  <si>
    <t>2. Actiq Summary of Product Characteristics</t>
  </si>
  <si>
    <t>3. Faculty of Pain Medicine Australia and New Zealand</t>
  </si>
  <si>
    <t>Tapering and stopping opioids should be done slowly and carefully, and many patients will need psychological support to do so.</t>
  </si>
  <si>
    <t>with thanks to David Hutchings, Lead Pharmacist, and the rest of the Medicines Information team</t>
  </si>
  <si>
    <t>Opioids and conversion factors to morphine</t>
  </si>
  <si>
    <t>Transmucosal fentanyl products</t>
  </si>
  <si>
    <t>Morphine and oxycodone products</t>
  </si>
  <si>
    <t>For conversion of other fentanyl formulations please contact OUH pharmacy on 21505 or MedicinesInformation@oxnet.nhs.uk</t>
  </si>
  <si>
    <t xml:space="preserve">FENTANYL </t>
  </si>
  <si>
    <t>TRAMADOL</t>
  </si>
  <si>
    <t>This calculator is designed to be used in conjunction with the resources found on the OUH website as below:</t>
  </si>
  <si>
    <t>Opioids and chronic pain resource website</t>
  </si>
  <si>
    <t>This template has been prepared and updated by Dr Jane Quinlan, consultant in anaesthesia and pain management on behalf of the Oxford University Hospitals NHS Foundation Trust pain service</t>
  </si>
  <si>
    <t>version 1.3, prepared May 2021, due for review in May 2024</t>
  </si>
  <si>
    <t>morphine x 1</t>
  </si>
  <si>
    <t>oxycodone x 1.5 [ref 1]</t>
  </si>
  <si>
    <t>tapentadol x 0.4 [ref 1]</t>
  </si>
  <si>
    <t>hydromorphone x 5 [ref 1]</t>
  </si>
  <si>
    <t>fentanyl patch x 60/25 [ref 1]</t>
  </si>
  <si>
    <t>fentanyl lollipops - Actiq® x 0.15[ref 2]</t>
  </si>
  <si>
    <t>tramadol x 0.1 [ref 1]</t>
  </si>
  <si>
    <t>codeine x 0.1 [ref 1]</t>
  </si>
  <si>
    <t>dihydrocodeine x 0.1 [ref 1]</t>
  </si>
  <si>
    <t>buprenorphine tablets x 0.004 [ref 3]</t>
  </si>
  <si>
    <t>Codeine (mg)</t>
  </si>
  <si>
    <t>Dihydrocodeine (mg)</t>
  </si>
  <si>
    <t>Fentanyl patch (micrograms/hour)</t>
  </si>
  <si>
    <t>Morphine modified release (mg)</t>
  </si>
  <si>
    <t>Oxycodone modified release (mg)</t>
  </si>
  <si>
    <t>Morphine immediate release (mg)</t>
  </si>
  <si>
    <t>Oxycodone immediate release (mg)</t>
  </si>
  <si>
    <t>Tapentadol (mg)</t>
  </si>
  <si>
    <t>Tramadol (mg)</t>
  </si>
  <si>
    <t>Hydromorphone (mg)</t>
  </si>
  <si>
    <t>Buprenorphine sublingual tablet (micrograms)</t>
  </si>
  <si>
    <t>Buprenorphine Transtec® patch (micrograms/hour)</t>
  </si>
  <si>
    <t>Buprenorphine BuTrans® patch (micrograms/hour)</t>
  </si>
  <si>
    <t>Fentanyl lozenges Actiq® (micrograms)</t>
  </si>
  <si>
    <t>There are no safe conversion directions available for transmucosal fentanyl products. This a calculation based on Actiq bioavailability and is only an approximate guide to morphine equivalence</t>
  </si>
  <si>
    <t>The 120mg per day dose is for an otherwise healthy adult, with normal renal and hepatic function, and not at extremes of age or weight.  If this is not the case, the maximum dose should be regarded as lower than this.</t>
  </si>
  <si>
    <t>Butrans® buprenorphine patch x 12/5 [ref 1]</t>
  </si>
  <si>
    <t>Transtec® buprenorphine patch x 84/35 [ref 1]</t>
  </si>
  <si>
    <t xml:space="preserve">This calculator is intended for the calculation of the oral Morphine Equivalent Daily Dose (MED) in mg per day. The British Pain Society maximum recommended dose of opioids in chronic pain is 120mg MED per day.  </t>
  </si>
  <si>
    <t>Modified-release morphine preparations include Zomorph, Morphgesic, MST, Filnarine.  Immediate-release morphine preparations include Oramorph (oral solution), Sevredol (tablets)</t>
  </si>
  <si>
    <t>Modified-release oxycodone preparations include OxyContin, LongTec.  Immediate-release oxycodone preparations include OxyNorm, Shortec</t>
  </si>
  <si>
    <t>The conversion figures are on the conservative end of the range  e.g. oxycodone is often viewed as 1.5-2 times stronger than morphine so, in keeping with other sources, we have used 1.5.</t>
  </si>
  <si>
    <t>OPIOID CALCULATOR-v1.4</t>
  </si>
  <si>
    <t>OPIOID CALCULATOR - v 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</si>
</sst>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mm/yyyy;@"/>
  </numFmts>
  <fonts count="27" x14ac:knownFonts="1">
    <font>
      <sz val="11"/>
      <color theme="1"/>
      <name val="Calibri"/>
      <family val="2"/>
      <scheme val="minor"/>
    </font>
    <font>
      <sz val="10"/>
      <color theme="1"/>
      <name val="Calibri"/>
      <family val="2"/>
      <scheme val="minor"/>
    </font>
    <font>
      <sz val="14"/>
      <color theme="1"/>
      <name val="Calibri"/>
      <family val="2"/>
      <scheme val="minor"/>
    </font>
    <font>
      <b/>
      <sz val="14"/>
      <color theme="1"/>
      <name val="Calibri"/>
      <family val="2"/>
      <scheme val="minor"/>
    </font>
    <font>
      <sz val="10.5"/>
      <color theme="1"/>
      <name val="Calibri"/>
      <family val="2"/>
      <scheme val="minor"/>
    </font>
    <font>
      <sz val="16"/>
      <color theme="1"/>
      <name val="Calibri"/>
      <family val="2"/>
      <scheme val="minor"/>
    </font>
    <font>
      <i/>
      <sz val="10"/>
      <color theme="1"/>
      <name val="Calibri"/>
      <family val="2"/>
      <scheme val="minor"/>
    </font>
    <font>
      <sz val="8"/>
      <color theme="1"/>
      <name val="Calibri"/>
      <family val="2"/>
      <scheme val="minor"/>
    </font>
    <font>
      <sz val="13"/>
      <color theme="1"/>
      <name val="Calibri"/>
      <family val="2"/>
      <scheme val="minor"/>
    </font>
    <font>
      <b/>
      <sz val="13"/>
      <color theme="1"/>
      <name val="Calibri"/>
      <family val="2"/>
      <scheme val="minor"/>
    </font>
    <font>
      <sz val="11"/>
      <color rgb="FFFF0000"/>
      <name val="Calibri"/>
      <family val="2"/>
      <scheme val="minor"/>
    </font>
    <font>
      <i/>
      <sz val="9"/>
      <color theme="1"/>
      <name val="Calibri"/>
      <family val="2"/>
      <scheme val="minor"/>
    </font>
    <font>
      <u/>
      <sz val="11"/>
      <color theme="10"/>
      <name val="Calibri"/>
      <family val="2"/>
      <scheme val="minor"/>
    </font>
    <font>
      <i/>
      <sz val="16"/>
      <color rgb="FF0070C0"/>
      <name val="Calibri"/>
      <family val="2"/>
      <scheme val="minor"/>
    </font>
    <font>
      <u/>
      <sz val="16"/>
      <color theme="10"/>
      <name val="Calibri"/>
      <family val="2"/>
      <scheme val="minor"/>
    </font>
    <font>
      <i/>
      <sz val="16"/>
      <color theme="1"/>
      <name val="Calibri"/>
      <family val="2"/>
      <scheme val="minor"/>
    </font>
    <font>
      <b/>
      <sz val="12"/>
      <color rgb="FFFA7D00"/>
      <name val="Calibri"/>
      <family val="2"/>
      <scheme val="minor"/>
    </font>
    <font>
      <sz val="12"/>
      <color rgb="FFFF0000"/>
      <name val="Calibri"/>
      <family val="2"/>
      <scheme val="minor"/>
    </font>
    <font>
      <sz val="14"/>
      <color rgb="FFC00000"/>
      <name val="Calibri"/>
      <family val="2"/>
      <scheme val="minor"/>
    </font>
    <font>
      <i/>
      <sz val="12"/>
      <color theme="1" tint="0.34998626667073579"/>
      <name val="Calibri"/>
      <family val="2"/>
      <scheme val="minor"/>
    </font>
    <font>
      <b/>
      <sz val="16"/>
      <color theme="3"/>
      <name val="Calibri"/>
      <family val="2"/>
      <scheme val="minor"/>
    </font>
    <font>
      <b/>
      <sz val="14"/>
      <color theme="3"/>
      <name val="Calibri"/>
      <family val="2"/>
      <scheme val="minor"/>
    </font>
    <font>
      <b/>
      <sz val="12"/>
      <color theme="3"/>
      <name val="Calibri"/>
      <family val="2"/>
      <scheme val="minor"/>
    </font>
    <font>
      <sz val="11"/>
      <color theme="1"/>
      <name val="Calibri"/>
      <family val="2"/>
      <scheme val="minor"/>
    </font>
    <font>
      <i/>
      <sz val="12"/>
      <color theme="1" tint="0.24994659260841701"/>
      <name val="Calibri"/>
      <family val="2"/>
      <scheme val="minor"/>
    </font>
    <font>
      <b/>
      <sz val="16"/>
      <color theme="1"/>
      <name val="Calibri"/>
      <family val="2"/>
      <scheme val="minor"/>
    </font>
    <font>
      <b/>
      <sz val="12"/>
      <color theme="1"/>
      <name val="Calibri"/>
      <family val="2"/>
      <scheme val="minor"/>
    </font>
  </fonts>
  <fills count="24">
    <fill>
      <patternFill patternType="none"/>
    </fill>
    <fill>
      <patternFill patternType="gray125"/>
    </fill>
    <fill>
      <patternFill patternType="solid">
        <fgColor theme="5" tint="0.79998168889431442"/>
        <bgColor indexed="64"/>
      </patternFill>
    </fill>
    <fill>
      <patternFill patternType="solid">
        <fgColor theme="5" tint="0.39997558519241921"/>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7" tint="0.39997558519241921"/>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2F2F2"/>
      </patternFill>
    </fill>
    <fill>
      <patternFill patternType="solid">
        <fgColor rgb="FFFFC000"/>
      </patternFill>
    </fill>
    <fill>
      <patternFill patternType="solid">
        <fgColor theme="0"/>
      </patternFill>
    </fill>
    <fill>
      <patternFill patternType="lightGray">
        <bgColor theme="0"/>
      </patternFill>
    </fill>
    <fill>
      <patternFill patternType="solid">
        <fgColor rgb="FFFFFFCC"/>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bottom style="thin">
        <color rgb="FF7F7F7F"/>
      </bottom>
      <diagonal/>
    </border>
    <border>
      <left style="thick">
        <color theme="4" tint="0.499984740745262"/>
      </left>
      <right/>
      <top style="thick">
        <color theme="4" tint="0.499984740745262"/>
      </top>
      <bottom style="thick">
        <color theme="4" tint="0.499984740745262"/>
      </bottom>
      <diagonal/>
    </border>
    <border>
      <left/>
      <right/>
      <top style="thick">
        <color theme="4" tint="0.499984740745262"/>
      </top>
      <bottom style="thick">
        <color theme="4" tint="0.499984740745262"/>
      </bottom>
      <diagonal/>
    </border>
    <border>
      <left/>
      <right style="thick">
        <color theme="4" tint="0.499984740745262"/>
      </right>
      <top style="thick">
        <color theme="4" tint="0.499984740745262"/>
      </top>
      <bottom style="thick">
        <color theme="4" tint="0.499984740745262"/>
      </bottom>
      <diagonal/>
    </border>
    <border>
      <left style="thin">
        <color rgb="FFB2B2B2"/>
      </left>
      <right style="thin">
        <color rgb="FFB2B2B2"/>
      </right>
      <top style="thin">
        <color rgb="FFB2B2B2"/>
      </top>
      <bottom style="thin">
        <color rgb="FFB2B2B2"/>
      </bottom>
      <diagonal/>
    </border>
  </borders>
  <cellStyleXfs count="13">
    <xf numFmtId="0" fontId="0" fillId="0" borderId="0"/>
    <xf numFmtId="0" fontId="12" fillId="0" borderId="0" applyNumberFormat="0" applyFill="0" applyBorder="0" applyAlignment="0" applyProtection="0"/>
    <xf numFmtId="0" fontId="20" fillId="0" borderId="1" applyNumberFormat="0" applyFill="0" applyAlignment="0" applyProtection="0"/>
    <xf numFmtId="0" fontId="21" fillId="0" borderId="2" applyNumberFormat="0" applyFill="0" applyAlignment="0" applyProtection="0"/>
    <xf numFmtId="0" fontId="22" fillId="0" borderId="3" applyNumberFormat="0" applyFill="0" applyAlignment="0" applyProtection="0"/>
    <xf numFmtId="0" fontId="18" fillId="21" borderId="4" applyNumberFormat="0" applyAlignment="0" applyProtection="0"/>
    <xf numFmtId="0" fontId="16" fillId="19" borderId="4" applyNumberFormat="0" applyAlignment="0" applyProtection="0"/>
    <xf numFmtId="0" fontId="17" fillId="0" borderId="0" applyNumberFormat="0" applyFill="0" applyBorder="0" applyAlignment="0" applyProtection="0"/>
    <xf numFmtId="0" fontId="24" fillId="0" borderId="0" applyNumberFormat="0" applyFill="0" applyBorder="0" applyAlignment="0" applyProtection="0"/>
    <xf numFmtId="0" fontId="3" fillId="20" borderId="5" applyNumberFormat="0" applyAlignment="0" applyProtection="0"/>
    <xf numFmtId="0" fontId="8" fillId="22" borderId="6">
      <alignment horizontal="center"/>
    </xf>
    <xf numFmtId="0" fontId="23" fillId="23" borderId="16" applyNumberFormat="0" applyFont="0" applyAlignment="0" applyProtection="0"/>
    <xf numFmtId="1" fontId="3" fillId="20" borderId="5">
      <alignment horizontal="center" wrapText="1"/>
    </xf>
  </cellStyleXfs>
  <cellXfs count="94">
    <xf numFmtId="0" fontId="0" fillId="0" borderId="0" xfId="0"/>
    <xf numFmtId="0" fontId="1" fillId="0" borderId="0" xfId="0" applyFont="1"/>
    <xf numFmtId="0" fontId="4" fillId="0" borderId="0" xfId="0" applyFont="1"/>
    <xf numFmtId="0" fontId="1" fillId="0" borderId="0" xfId="0" applyFont="1" applyBorder="1"/>
    <xf numFmtId="0" fontId="2" fillId="0" borderId="0" xfId="0" applyFont="1" applyAlignment="1">
      <alignment horizontal="center"/>
    </xf>
    <xf numFmtId="0" fontId="2" fillId="0" borderId="0" xfId="0" applyFont="1" applyBorder="1" applyAlignment="1">
      <alignment horizontal="center"/>
    </xf>
    <xf numFmtId="0" fontId="5" fillId="0" borderId="0" xfId="0" applyFont="1" applyBorder="1" applyAlignment="1">
      <alignment horizontal="center"/>
    </xf>
    <xf numFmtId="0" fontId="5" fillId="0" borderId="0" xfId="0" applyFont="1" applyAlignment="1">
      <alignment horizontal="center"/>
    </xf>
    <xf numFmtId="0" fontId="8" fillId="0" borderId="0" xfId="0" applyFont="1" applyBorder="1" applyAlignment="1">
      <alignment horizontal="center"/>
    </xf>
    <xf numFmtId="0" fontId="0" fillId="0" borderId="0" xfId="0" applyBorder="1"/>
    <xf numFmtId="0" fontId="0" fillId="0" borderId="0" xfId="0" applyFont="1"/>
    <xf numFmtId="0" fontId="8" fillId="0" borderId="0" xfId="0" applyFont="1" applyAlignment="1">
      <alignment horizontal="center"/>
    </xf>
    <xf numFmtId="0" fontId="0" fillId="0" borderId="0" xfId="0" applyFont="1" applyBorder="1"/>
    <xf numFmtId="0" fontId="4" fillId="0" borderId="0" xfId="0" applyFont="1" applyBorder="1"/>
    <xf numFmtId="0" fontId="9" fillId="0" borderId="0" xfId="0" applyFont="1" applyBorder="1"/>
    <xf numFmtId="0" fontId="9" fillId="0" borderId="0" xfId="0" applyFont="1"/>
    <xf numFmtId="0" fontId="5" fillId="0" borderId="0" xfId="0" applyFont="1"/>
    <xf numFmtId="0" fontId="13" fillId="0" borderId="0" xfId="0" applyFont="1"/>
    <xf numFmtId="0" fontId="14" fillId="0" borderId="0" xfId="1" applyFont="1"/>
    <xf numFmtId="0" fontId="15" fillId="0" borderId="0" xfId="0" applyFont="1"/>
    <xf numFmtId="0" fontId="15" fillId="0" borderId="0" xfId="0" applyFont="1" applyFill="1"/>
    <xf numFmtId="0" fontId="5" fillId="0" borderId="0" xfId="0" applyFont="1" applyAlignment="1">
      <alignment vertical="center" wrapText="1"/>
    </xf>
    <xf numFmtId="0" fontId="18" fillId="21" borderId="4" xfId="5" applyAlignment="1" applyProtection="1">
      <alignment horizontal="center" wrapText="1"/>
      <protection locked="0"/>
    </xf>
    <xf numFmtId="0" fontId="16" fillId="19" borderId="4" xfId="6" applyAlignment="1">
      <alignment horizontal="center" wrapText="1"/>
    </xf>
    <xf numFmtId="1" fontId="16" fillId="19" borderId="4" xfId="6" applyNumberFormat="1" applyAlignment="1">
      <alignment horizontal="center" wrapText="1"/>
    </xf>
    <xf numFmtId="0" fontId="8" fillId="22" borderId="6" xfId="10" applyAlignment="1">
      <alignment horizontal="center" wrapText="1"/>
    </xf>
    <xf numFmtId="0" fontId="8" fillId="22" borderId="7" xfId="10" applyBorder="1" applyAlignment="1">
      <alignment horizontal="center" wrapText="1"/>
    </xf>
    <xf numFmtId="0" fontId="16" fillId="19" borderId="8" xfId="6" applyBorder="1" applyAlignment="1">
      <alignment horizontal="center" wrapText="1"/>
    </xf>
    <xf numFmtId="0" fontId="18" fillId="21" borderId="8" xfId="5" applyBorder="1" applyAlignment="1" applyProtection="1">
      <alignment horizontal="center" wrapText="1"/>
      <protection locked="0"/>
    </xf>
    <xf numFmtId="1" fontId="3" fillId="20" borderId="5" xfId="9" applyNumberFormat="1" applyAlignment="1">
      <alignment horizontal="center" wrapText="1"/>
    </xf>
    <xf numFmtId="0" fontId="8" fillId="0" borderId="0" xfId="0" applyFont="1" applyBorder="1" applyAlignment="1">
      <alignment horizontal="center" wrapText="1"/>
    </xf>
    <xf numFmtId="0" fontId="9" fillId="0" borderId="0" xfId="0" applyFont="1" applyBorder="1" applyAlignment="1">
      <alignment horizontal="center" wrapText="1"/>
    </xf>
    <xf numFmtId="1" fontId="9" fillId="0" borderId="0" xfId="0" applyNumberFormat="1" applyFont="1" applyFill="1" applyBorder="1" applyAlignment="1">
      <alignment horizontal="center" wrapText="1"/>
    </xf>
    <xf numFmtId="0" fontId="4" fillId="0" borderId="0" xfId="0" applyFont="1" applyAlignment="1">
      <alignment wrapText="1"/>
    </xf>
    <xf numFmtId="0" fontId="11" fillId="0" borderId="0" xfId="0" applyFont="1" applyAlignment="1">
      <alignment wrapText="1"/>
    </xf>
    <xf numFmtId="0" fontId="12" fillId="0" borderId="0" xfId="1" applyAlignment="1">
      <alignment wrapText="1"/>
    </xf>
    <xf numFmtId="0" fontId="0" fillId="0" borderId="0" xfId="0" applyAlignment="1">
      <alignment wrapText="1"/>
    </xf>
    <xf numFmtId="1" fontId="4" fillId="0" borderId="0" xfId="0" applyNumberFormat="1" applyFont="1" applyBorder="1" applyAlignment="1">
      <alignment wrapText="1"/>
    </xf>
    <xf numFmtId="0" fontId="11" fillId="0" borderId="0" xfId="0" applyFont="1" applyFill="1" applyAlignment="1">
      <alignment wrapText="1"/>
    </xf>
    <xf numFmtId="0" fontId="1" fillId="0" borderId="0" xfId="0" applyFont="1" applyAlignment="1">
      <alignment wrapText="1"/>
    </xf>
    <xf numFmtId="1" fontId="0" fillId="0" borderId="0" xfId="0" applyNumberFormat="1" applyBorder="1" applyAlignment="1">
      <alignment wrapText="1"/>
    </xf>
    <xf numFmtId="0" fontId="10" fillId="0" borderId="0" xfId="0" applyFont="1" applyAlignment="1">
      <alignment wrapText="1"/>
    </xf>
    <xf numFmtId="0" fontId="0" fillId="0" borderId="0" xfId="0" applyFont="1" applyAlignment="1">
      <alignment wrapText="1"/>
    </xf>
    <xf numFmtId="1" fontId="0" fillId="0" borderId="0" xfId="0" applyNumberFormat="1" applyFont="1" applyBorder="1" applyAlignment="1">
      <alignment wrapText="1"/>
    </xf>
    <xf numFmtId="1" fontId="1" fillId="0" borderId="0" xfId="0" applyNumberFormat="1" applyFont="1" applyBorder="1" applyAlignment="1">
      <alignment wrapText="1"/>
    </xf>
    <xf numFmtId="164" fontId="6" fillId="0" borderId="0" xfId="0" applyNumberFormat="1" applyFont="1" applyAlignment="1">
      <alignment horizontal="center" wrapText="1"/>
    </xf>
    <xf numFmtId="0" fontId="7" fillId="0" borderId="0" xfId="0" applyFont="1" applyAlignment="1">
      <alignment wrapText="1"/>
    </xf>
    <xf numFmtId="0" fontId="6" fillId="0" borderId="0" xfId="0" applyFont="1" applyAlignment="1">
      <alignment horizontal="center" wrapText="1"/>
    </xf>
    <xf numFmtId="0" fontId="18" fillId="21" borderId="12" xfId="5" applyBorder="1" applyAlignment="1" applyProtection="1">
      <alignment horizontal="center" wrapText="1"/>
      <protection locked="0"/>
    </xf>
    <xf numFmtId="0" fontId="16" fillId="19" borderId="12" xfId="6" applyBorder="1" applyAlignment="1">
      <alignment horizontal="center" wrapText="1"/>
    </xf>
    <xf numFmtId="1" fontId="16" fillId="19" borderId="12" xfId="6" applyNumberFormat="1" applyBorder="1" applyAlignment="1">
      <alignment horizontal="center" wrapText="1"/>
    </xf>
    <xf numFmtId="0" fontId="21" fillId="0" borderId="2" xfId="3" applyAlignment="1">
      <alignment vertical="center" wrapText="1"/>
    </xf>
    <xf numFmtId="0" fontId="22" fillId="0" borderId="3" xfId="4" applyAlignment="1">
      <alignment vertical="center" wrapText="1"/>
    </xf>
    <xf numFmtId="0" fontId="22" fillId="0" borderId="0" xfId="4" applyBorder="1" applyAlignment="1">
      <alignment vertical="center" wrapText="1"/>
    </xf>
    <xf numFmtId="0" fontId="17" fillId="0" borderId="0" xfId="7" applyAlignment="1">
      <alignment vertical="center" wrapText="1"/>
    </xf>
    <xf numFmtId="0" fontId="24" fillId="0" borderId="0" xfId="8" applyAlignment="1">
      <alignment vertical="center" wrapText="1"/>
    </xf>
    <xf numFmtId="164" fontId="12" fillId="0" borderId="0" xfId="1" applyNumberFormat="1" applyBorder="1" applyAlignment="1">
      <alignment vertical="center" wrapText="1"/>
    </xf>
    <xf numFmtId="0" fontId="12" fillId="0" borderId="0" xfId="1" applyAlignment="1">
      <alignment vertical="center" wrapText="1"/>
    </xf>
    <xf numFmtId="0" fontId="20" fillId="0" borderId="1" xfId="2" applyAlignment="1">
      <alignment vertical="center" wrapText="1"/>
    </xf>
    <xf numFmtId="0" fontId="19" fillId="23" borderId="16" xfId="11" applyFont="1" applyAlignment="1">
      <alignment vertical="center" wrapText="1"/>
    </xf>
    <xf numFmtId="0" fontId="0" fillId="0" borderId="10" xfId="0" applyBorder="1" applyAlignment="1">
      <alignment horizontal="left" wrapText="1"/>
    </xf>
    <xf numFmtId="0" fontId="0" fillId="0" borderId="11" xfId="0" applyBorder="1" applyAlignment="1">
      <alignment horizontal="left" wrapText="1"/>
    </xf>
    <xf numFmtId="0" fontId="8" fillId="0" borderId="9" xfId="0" applyFont="1" applyBorder="1" applyAlignment="1">
      <alignment horizontal="left"/>
    </xf>
    <xf numFmtId="0" fontId="2" fillId="0" borderId="0" xfId="0" applyFont="1" applyBorder="1" applyAlignment="1" applyProtection="1">
      <alignment horizontal="center"/>
    </xf>
    <xf numFmtId="0" fontId="2" fillId="0" borderId="0" xfId="0" applyFont="1" applyAlignment="1" applyProtection="1">
      <alignment horizontal="center"/>
    </xf>
    <xf numFmtId="0" fontId="3" fillId="0" borderId="0" xfId="0" applyFont="1" applyBorder="1" applyAlignment="1" applyProtection="1">
      <alignment horizontal="center"/>
    </xf>
    <xf numFmtId="0" fontId="3" fillId="0" borderId="0" xfId="0" applyFont="1" applyAlignment="1" applyProtection="1">
      <alignment horizontal="center"/>
    </xf>
    <xf numFmtId="0" fontId="8" fillId="22" borderId="6" xfId="10" applyAlignment="1" applyProtection="1">
      <alignment horizontal="center" wrapText="1"/>
    </xf>
    <xf numFmtId="0" fontId="25" fillId="0" borderId="1" xfId="2" applyFont="1"/>
    <xf numFmtId="0" fontId="3" fillId="8" borderId="2" xfId="3" applyFont="1" applyFill="1" applyAlignment="1">
      <alignment horizontal="center" wrapText="1"/>
    </xf>
    <xf numFmtId="0" fontId="3" fillId="12" borderId="2" xfId="3" applyFont="1" applyFill="1" applyAlignment="1">
      <alignment horizontal="center" wrapText="1"/>
    </xf>
    <xf numFmtId="1" fontId="3" fillId="17" borderId="2" xfId="3" applyNumberFormat="1" applyFont="1" applyFill="1" applyAlignment="1">
      <alignment horizontal="center" wrapText="1"/>
    </xf>
    <xf numFmtId="0" fontId="3" fillId="0" borderId="2" xfId="3" applyFont="1" applyAlignment="1">
      <alignment horizontal="center"/>
    </xf>
    <xf numFmtId="0" fontId="26" fillId="9" borderId="13" xfId="4" applyFont="1" applyFill="1" applyBorder="1" applyAlignment="1">
      <alignment horizontal="center" wrapText="1"/>
    </xf>
    <xf numFmtId="0" fontId="26" fillId="9" borderId="14" xfId="4" applyFont="1" applyFill="1" applyBorder="1" applyAlignment="1">
      <alignment horizontal="center" wrapText="1"/>
    </xf>
    <xf numFmtId="0" fontId="26" fillId="13" borderId="14" xfId="4" applyFont="1" applyFill="1" applyBorder="1" applyAlignment="1">
      <alignment horizontal="center" wrapText="1"/>
    </xf>
    <xf numFmtId="1" fontId="26" fillId="18" borderId="15" xfId="4" applyNumberFormat="1" applyFont="1" applyFill="1" applyBorder="1" applyAlignment="1">
      <alignment horizontal="center" wrapText="1"/>
    </xf>
    <xf numFmtId="0" fontId="3" fillId="3" borderId="2" xfId="3" applyFont="1" applyFill="1" applyAlignment="1">
      <alignment horizontal="center" wrapText="1"/>
    </xf>
    <xf numFmtId="0" fontId="3" fillId="13" borderId="2" xfId="3" applyFont="1" applyFill="1" applyAlignment="1">
      <alignment horizontal="center" wrapText="1"/>
    </xf>
    <xf numFmtId="0" fontId="26" fillId="2" borderId="3" xfId="4" applyFont="1" applyFill="1" applyAlignment="1">
      <alignment horizontal="center" wrapText="1"/>
    </xf>
    <xf numFmtId="0" fontId="26" fillId="16" borderId="3" xfId="4" applyFont="1" applyFill="1" applyAlignment="1">
      <alignment horizontal="center" wrapText="1"/>
    </xf>
    <xf numFmtId="1" fontId="26" fillId="18" borderId="3" xfId="4" applyNumberFormat="1" applyFont="1" applyFill="1" applyAlignment="1">
      <alignment horizontal="center" wrapText="1"/>
    </xf>
    <xf numFmtId="0" fontId="3" fillId="6" borderId="2" xfId="3" applyFont="1" applyFill="1" applyAlignment="1">
      <alignment horizontal="center" wrapText="1"/>
    </xf>
    <xf numFmtId="0" fontId="3" fillId="14" borderId="2" xfId="3" applyFont="1" applyFill="1" applyAlignment="1">
      <alignment horizontal="center" wrapText="1"/>
    </xf>
    <xf numFmtId="0" fontId="26" fillId="4" borderId="3" xfId="4" applyFont="1" applyFill="1" applyAlignment="1">
      <alignment horizontal="center" wrapText="1"/>
    </xf>
    <xf numFmtId="0" fontId="26" fillId="15" borderId="3" xfId="4" applyFont="1" applyFill="1" applyAlignment="1">
      <alignment horizontal="center" wrapText="1"/>
    </xf>
    <xf numFmtId="0" fontId="3" fillId="7" borderId="2" xfId="3" applyFont="1" applyFill="1" applyAlignment="1">
      <alignment horizontal="center" wrapText="1"/>
    </xf>
    <xf numFmtId="0" fontId="26" fillId="5" borderId="3" xfId="4" applyFont="1" applyFill="1" applyAlignment="1">
      <alignment horizontal="center" wrapText="1"/>
    </xf>
    <xf numFmtId="0" fontId="8" fillId="22" borderId="6" xfId="10" applyFont="1" applyAlignment="1">
      <alignment horizontal="center" wrapText="1"/>
    </xf>
    <xf numFmtId="0" fontId="3" fillId="11" borderId="2" xfId="3" applyFont="1" applyFill="1" applyAlignment="1" applyProtection="1">
      <alignment horizontal="center" wrapText="1"/>
    </xf>
    <xf numFmtId="1" fontId="3" fillId="17" borderId="2" xfId="3" applyNumberFormat="1" applyFont="1" applyFill="1" applyAlignment="1" applyProtection="1">
      <alignment horizontal="center" wrapText="1"/>
    </xf>
    <xf numFmtId="0" fontId="26" fillId="10" borderId="3" xfId="4" applyFont="1" applyFill="1" applyAlignment="1" applyProtection="1">
      <alignment horizontal="center" wrapText="1"/>
    </xf>
    <xf numFmtId="1" fontId="26" fillId="18" borderId="3" xfId="4" applyNumberFormat="1" applyFont="1" applyFill="1" applyAlignment="1" applyProtection="1">
      <alignment horizontal="center" wrapText="1"/>
    </xf>
    <xf numFmtId="0" fontId="0" fillId="0" borderId="10" xfId="0" applyFont="1" applyBorder="1" applyAlignment="1">
      <alignment horizontal="left" wrapText="1"/>
    </xf>
  </cellXfs>
  <cellStyles count="13">
    <cellStyle name="Calculation" xfId="6" builtinId="22"/>
    <cellStyle name="Empty cell" xfId="10" xr:uid="{F151684E-AE73-0F47-B04E-F26E924D4D04}"/>
    <cellStyle name="Explanatory Text" xfId="8" builtinId="53" customBuiltin="1"/>
    <cellStyle name="Heading 1" xfId="2" builtinId="16" customBuiltin="1"/>
    <cellStyle name="Heading 2" xfId="3" builtinId="17" customBuiltin="1"/>
    <cellStyle name="Heading 3" xfId="4" builtinId="18" customBuiltin="1"/>
    <cellStyle name="Hyperlink" xfId="1" builtinId="8"/>
    <cellStyle name="Input" xfId="5" builtinId="20" customBuiltin="1"/>
    <cellStyle name="Normal" xfId="0" builtinId="0"/>
    <cellStyle name="Note" xfId="11" builtinId="10"/>
    <cellStyle name="Style 1" xfId="12" xr:uid="{FBD1F12B-8BC8-AC48-AC2A-33A1F3902493}"/>
    <cellStyle name="Total" xfId="9" builtinId="25" customBuiltin="1"/>
    <cellStyle name="Warning Text" xfId="7" builtinId="11"/>
  </cellStyles>
  <dxfs count="18">
    <dxf>
      <alignment horizontal="general" vertical="center" textRotation="0" wrapText="1" indent="0" justifyLastLine="0" shrinkToFit="0" readingOrder="0"/>
    </dxf>
    <dxf>
      <font>
        <b val="0"/>
        <i val="0"/>
        <strike val="0"/>
        <condense val="0"/>
        <extend val="0"/>
        <outline val="0"/>
        <shadow val="0"/>
        <u val="none"/>
        <vertAlign val="baseline"/>
        <sz val="16"/>
        <color theme="1"/>
        <name val="Calibri"/>
        <family val="2"/>
        <scheme val="minor"/>
      </font>
      <alignment horizontal="general" vertical="center" textRotation="0" wrapText="1" indent="0" justifyLastLine="0" shrinkToFit="0" readingOrder="0"/>
    </dxf>
    <dxf>
      <border outline="0">
        <top style="medium">
          <color theme="4" tint="0.39997558519241921"/>
        </top>
      </border>
    </dxf>
    <dxf>
      <alignment horizontal="general" vertical="center" textRotation="0" wrapText="1" indent="0" justifyLastLine="0" shrinkToFit="0" readingOrder="0"/>
    </dxf>
    <dxf>
      <alignment horizontal="general" vertical="center" textRotation="0" wrapText="1" indent="0" justifyLastLine="0" shrinkToFit="0" readingOrder="0"/>
    </dxf>
    <dxf>
      <numFmt numFmtId="1" formatCode="0"/>
      <alignment horizontal="center" vertical="bottom" textRotation="0" wrapText="1" indent="0" justifyLastLine="0" shrinkToFit="0" readingOrder="0"/>
    </dxf>
    <dxf>
      <font>
        <b/>
        <i val="0"/>
        <strike val="0"/>
        <condense val="0"/>
        <extend val="0"/>
        <outline val="0"/>
        <shadow val="0"/>
        <u val="none"/>
        <vertAlign val="baseline"/>
        <sz val="13"/>
        <color theme="1"/>
        <name val="Calibri"/>
        <family val="2"/>
        <scheme val="minor"/>
      </font>
      <numFmt numFmtId="1" formatCode="0"/>
      <alignment horizontal="general" vertical="bottom" textRotation="0" wrapText="1" indent="0" justifyLastLine="0" shrinkToFit="0" readingOrder="0"/>
      <border diagonalUp="0" diagonalDown="0" outline="0">
        <left/>
        <right/>
        <top/>
        <bottom/>
      </border>
    </dxf>
    <dxf>
      <font>
        <b/>
        <i val="0"/>
        <strike val="0"/>
        <condense val="0"/>
        <extend val="0"/>
        <outline val="0"/>
        <shadow val="0"/>
        <u val="none"/>
        <vertAlign val="baseline"/>
        <sz val="13"/>
        <color theme="1"/>
        <name val="Calibri"/>
        <family val="2"/>
        <scheme val="minor"/>
      </font>
      <alignment horizontal="general" vertical="bottom" textRotation="0" wrapText="1" indent="0" justifyLastLine="0" shrinkToFit="0" readingOrder="0"/>
      <border diagonalUp="0" diagonalDown="0" outline="0">
        <left/>
        <right/>
        <top style="medium">
          <color indexed="64"/>
        </top>
        <bottom/>
      </border>
    </dxf>
    <dxf>
      <font>
        <b/>
        <i val="0"/>
        <strike val="0"/>
        <condense val="0"/>
        <extend val="0"/>
        <outline val="0"/>
        <shadow val="0"/>
        <u val="none"/>
        <vertAlign val="baseline"/>
        <sz val="13"/>
        <color theme="1"/>
        <name val="Calibri"/>
        <family val="2"/>
        <scheme val="minor"/>
      </font>
      <alignment horizontal="general" vertical="bottom" textRotation="0" wrapText="1" indent="0" justifyLastLine="0" shrinkToFit="0" readingOrder="0"/>
      <border diagonalUp="0" diagonalDown="0" outline="0">
        <left/>
        <right/>
        <top style="medium">
          <color indexed="64"/>
        </top>
        <bottom/>
      </border>
    </dxf>
    <dxf>
      <font>
        <b/>
        <i val="0"/>
        <strike val="0"/>
        <condense val="0"/>
        <extend val="0"/>
        <outline val="0"/>
        <shadow val="0"/>
        <u val="none"/>
        <vertAlign val="baseline"/>
        <sz val="13"/>
        <color theme="1"/>
        <name val="Calibri"/>
        <family val="2"/>
        <scheme val="minor"/>
      </font>
      <alignment horizontal="general" vertical="bottom" textRotation="0" wrapText="1" indent="0" justifyLastLine="0" shrinkToFit="0" readingOrder="0"/>
      <border diagonalUp="0" diagonalDown="0" outline="0">
        <left/>
        <right/>
        <top style="medium">
          <color indexed="64"/>
        </top>
        <bottom/>
      </border>
    </dxf>
    <dxf>
      <font>
        <b/>
        <i val="0"/>
        <strike val="0"/>
        <condense val="0"/>
        <extend val="0"/>
        <outline val="0"/>
        <shadow val="0"/>
        <u val="none"/>
        <vertAlign val="baseline"/>
        <sz val="13"/>
        <color theme="1"/>
        <name val="Calibri"/>
        <family val="2"/>
        <scheme val="minor"/>
      </font>
      <alignment horizontal="general" vertical="bottom" textRotation="0" wrapText="1" indent="0" justifyLastLine="0" shrinkToFit="0" readingOrder="0"/>
      <border diagonalUp="0" diagonalDown="0" outline="0">
        <left/>
        <right/>
        <top style="medium">
          <color indexed="64"/>
        </top>
        <bottom/>
      </border>
    </dxf>
    <dxf>
      <font>
        <b/>
        <i val="0"/>
        <strike val="0"/>
        <condense val="0"/>
        <extend val="0"/>
        <outline val="0"/>
        <shadow val="0"/>
        <u val="none"/>
        <vertAlign val="baseline"/>
        <sz val="15"/>
        <color theme="3"/>
        <name val="Calibri"/>
        <family val="2"/>
        <scheme val="minor"/>
      </font>
      <fill>
        <patternFill patternType="none">
          <fgColor indexed="64"/>
          <bgColor indexed="65"/>
        </patternFill>
      </fill>
      <alignment horizontal="center" vertical="bottom" textRotation="0" wrapText="1" indent="0" justifyLastLine="0" shrinkToFit="0" readingOrder="0"/>
      <border diagonalUp="0" diagonalDown="0" outline="0">
        <left/>
        <right/>
        <top/>
        <bottom style="thick">
          <color theme="4"/>
        </bottom>
      </border>
    </dxf>
    <dxf>
      <font>
        <b/>
        <i val="0"/>
        <strike val="0"/>
        <condense val="0"/>
        <extend val="0"/>
        <outline val="0"/>
        <shadow val="0"/>
        <u val="none"/>
        <vertAlign val="baseline"/>
        <sz val="13"/>
        <color theme="1"/>
        <name val="Calibri"/>
        <family val="2"/>
        <scheme val="minor"/>
      </font>
      <alignment horizontal="general" vertical="bottom" textRotation="0" wrapText="1" indent="0" justifyLastLine="0" shrinkToFit="0" readingOrder="0"/>
      <border diagonalUp="0" diagonalDown="0" outline="0">
        <left/>
        <right/>
        <top style="medium">
          <color indexed="64"/>
        </top>
        <bottom/>
      </border>
    </dxf>
    <dxf>
      <alignment horizontal="center" vertical="bottom" textRotation="0" wrapText="1" indent="0" justifyLastLine="0" shrinkToFit="0" readingOrder="0"/>
    </dxf>
    <dxf>
      <font>
        <b/>
        <i val="0"/>
        <strike val="0"/>
        <condense val="0"/>
        <extend val="0"/>
        <outline val="0"/>
        <shadow val="0"/>
        <u val="none"/>
        <vertAlign val="baseline"/>
        <sz val="13"/>
        <color theme="1"/>
        <name val="Calibri"/>
        <family val="2"/>
        <scheme val="minor"/>
      </font>
      <alignment horizontal="general" vertical="bottom" textRotation="0" wrapText="1" indent="0" justifyLastLine="0" shrinkToFit="0" readingOrder="0"/>
      <border diagonalUp="0" diagonalDown="0" outline="0">
        <left/>
        <right/>
        <top style="medium">
          <color indexed="64"/>
        </top>
        <bottom/>
      </border>
    </dxf>
    <dxf>
      <font>
        <b/>
        <i val="0"/>
        <strike val="0"/>
        <condense val="0"/>
        <extend val="0"/>
        <outline val="0"/>
        <shadow val="0"/>
        <u val="none"/>
        <vertAlign val="baseline"/>
        <sz val="13"/>
        <color theme="1"/>
        <name val="Calibri"/>
        <family val="2"/>
        <scheme val="minor"/>
      </font>
      <alignment horizontal="general" vertical="bottom" textRotation="0" wrapText="1" indent="0" justifyLastLine="0" shrinkToFit="0" readingOrder="0"/>
      <border diagonalUp="0" diagonalDown="0" outline="0">
        <left/>
        <right/>
        <top style="medium">
          <color indexed="64"/>
        </top>
        <bottom/>
      </border>
    </dxf>
    <dxf>
      <font>
        <b/>
        <i val="0"/>
        <strike val="0"/>
        <condense val="0"/>
        <extend val="0"/>
        <outline val="0"/>
        <shadow val="0"/>
        <u val="none"/>
        <vertAlign val="baseline"/>
        <sz val="13"/>
        <color theme="1"/>
        <name val="Calibri"/>
        <family val="2"/>
        <scheme val="minor"/>
      </font>
      <alignment horizontal="general" vertical="bottom" textRotation="0" wrapText="1" indent="0" justifyLastLine="0" shrinkToFit="0" readingOrder="0"/>
      <border diagonalUp="0" diagonalDown="0" outline="0">
        <left style="medium">
          <color indexed="64"/>
        </left>
        <right/>
        <top style="medium">
          <color indexed="64"/>
        </top>
        <bottom/>
      </border>
    </dxf>
    <dxf>
      <font>
        <b/>
        <i val="0"/>
        <strike val="0"/>
        <condense val="0"/>
        <extend val="0"/>
        <outline val="0"/>
        <shadow val="0"/>
        <u val="none"/>
        <vertAlign val="baseline"/>
        <sz val="13"/>
        <color theme="1"/>
        <name val="Calibri"/>
        <family val="2"/>
        <scheme val="minor"/>
      </font>
      <alignment horizontal="general" vertical="bottom" textRotation="0" wrapText="1" indent="0" justifyLastLine="0" shrinkToFit="0" readingOrder="0"/>
    </dxf>
  </dxfs>
  <tableStyles count="1" defaultTableStyle="TableStyleMedium2" defaultPivotStyle="PivotStyleLight16">
    <tableStyle name="Opioid_calculator-version1.3" pivot="0" count="0" xr9:uid="{8A0FE71B-0029-F44E-930A-8E5FC9DAF84C}"/>
  </tableStyles>
  <colors>
    <mruColors>
      <color rgb="FFFF8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5D997EC-68D6-DF45-BDFB-BC59398F6710}" name="Table2" displayName="Table2" ref="A2:J17" headerRowCount="0" totalsRowShown="0" headerRowDxfId="17">
  <tableColumns count="10">
    <tableColumn id="1" xr3:uid="{2FE38148-CBB8-D241-9CF6-DADC78164B70}" name="Column10" headerRowDxfId="16"/>
    <tableColumn id="2" xr3:uid="{7F55D34F-F0B5-1643-912B-70C93448D7BF}" name="Column1" headerRowDxfId="15"/>
    <tableColumn id="3" xr3:uid="{2EF6DAFD-6DCF-D14E-8E97-B16B68478E48}" name="Column2" headerRowDxfId="14" dataDxfId="13" dataCellStyle="Calculation"/>
    <tableColumn id="4" xr3:uid="{E58563EB-F433-EA41-8206-3EF7E2CFDEF7}" name="Column3" headerRowDxfId="12"/>
    <tableColumn id="5" xr3:uid="{79F5C8D8-BA92-444B-9427-C68E8C5910EC}" name="Column4" headerRowDxfId="11"/>
    <tableColumn id="6" xr3:uid="{DB34E17E-67A4-C24E-86DC-22DC1A2374BA}" name="Column5" headerRowDxfId="10"/>
    <tableColumn id="7" xr3:uid="{9BB4C633-4799-C64A-905B-46E630D07CF6}" name="Column6" headerRowDxfId="9"/>
    <tableColumn id="8" xr3:uid="{F2069150-6B4A-5645-BE43-BBCA458A65B6}" name="Column7" headerRowDxfId="8"/>
    <tableColumn id="9" xr3:uid="{D653E487-E6EE-2344-B5CB-69B4802130BF}" name="Column8" headerRowDxfId="7"/>
    <tableColumn id="10" xr3:uid="{62C4F9D1-43F5-B540-9B42-1E40A2986E03}" name="Column9" headerRowDxfId="6" dataDxfId="5" dataCellStyle="Calculation"/>
  </tableColumns>
  <tableStyleInfo name="Opioid_calculator-version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EE6A9DC-168B-DA45-8820-6F88C4543162}" name="Table3" displayName="Table3" ref="A21:A32" headerRowCount="0" totalsRowShown="0" headerRowDxfId="4" dataDxfId="3" tableBorderDxfId="2" headerRowCellStyle="Explanatory Text" dataCellStyle="Explanatory Text">
  <tableColumns count="1">
    <tableColumn id="1" xr3:uid="{53B40BE6-3420-1947-AC32-8B848AFD8BC8}" name="Column1" headerRowDxfId="1" dataDxfId="0" dataCellStyle="Explanatory Text"/>
  </tableColumns>
  <tableStyleInfo name="Opioid_calculator-version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opioidcalculator.com.au/" TargetMode="External"/><Relationship Id="rId2" Type="http://schemas.openxmlformats.org/officeDocument/2006/relationships/hyperlink" Target="http://www.medicines.org.uk/emc/medicine/30547" TargetMode="External"/><Relationship Id="rId1" Type="http://schemas.openxmlformats.org/officeDocument/2006/relationships/hyperlink" Target="https://fpm.ac.uk/opioids-aware-structured-approach-opioid-prescribing/dose-equivalents-and-changing-opioids" TargetMode="External"/><Relationship Id="rId6" Type="http://schemas.openxmlformats.org/officeDocument/2006/relationships/table" Target="../tables/table2.xml"/><Relationship Id="rId5" Type="http://schemas.openxmlformats.org/officeDocument/2006/relationships/hyperlink" Target="https://www.ouh.nhs.uk/services/referrals/pain/opioids-chronic-pain.aspx" TargetMode="External"/><Relationship Id="rId4" Type="http://schemas.openxmlformats.org/officeDocument/2006/relationships/hyperlink" Target="http://www.rcoa.ac.uk/faculty-of-pain-medicine/opioids-awar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0"/>
  <sheetViews>
    <sheetView tabSelected="1" zoomScale="140" zoomScaleNormal="140" workbookViewId="0">
      <selection activeCell="E17" sqref="E17:G17"/>
    </sheetView>
  </sheetViews>
  <sheetFormatPr baseColWidth="10" defaultColWidth="8.83203125" defaultRowHeight="15" x14ac:dyDescent="0.2"/>
  <cols>
    <col min="1" max="1" width="30.83203125" style="36" customWidth="1"/>
    <col min="2" max="3" width="9.83203125" style="36" customWidth="1"/>
    <col min="4" max="4" width="34.33203125" style="36" customWidth="1"/>
    <col min="5" max="6" width="9.83203125" style="36" customWidth="1"/>
    <col min="7" max="7" width="30.83203125" style="36" customWidth="1"/>
    <col min="8" max="8" width="9.83203125" style="36" customWidth="1"/>
    <col min="9" max="9" width="9.6640625" style="36" customWidth="1"/>
    <col min="10" max="10" width="12.83203125" style="40" customWidth="1"/>
    <col min="11" max="11" width="5.6640625" style="9" customWidth="1"/>
    <col min="13" max="13" width="10.33203125" customWidth="1"/>
    <col min="14" max="14" width="5.6640625" customWidth="1"/>
    <col min="15" max="15" width="13.5" customWidth="1"/>
    <col min="16" max="16" width="5.6640625" customWidth="1"/>
    <col min="17" max="17" width="6.5" customWidth="1"/>
    <col min="18" max="18" width="10.33203125" customWidth="1"/>
    <col min="19" max="19" width="5.6640625" customWidth="1"/>
    <col min="20" max="20" width="7.33203125" customWidth="1"/>
    <col min="21" max="21" width="10.33203125" customWidth="1"/>
    <col min="22" max="22" width="5.6640625" customWidth="1"/>
    <col min="23" max="23" width="8.6640625" customWidth="1"/>
    <col min="24" max="24" width="10.33203125" customWidth="1"/>
    <col min="25" max="25" width="5.6640625" customWidth="1"/>
    <col min="26" max="26" width="8.1640625" customWidth="1"/>
    <col min="27" max="27" width="10.33203125" customWidth="1"/>
    <col min="28" max="28" width="5.6640625" customWidth="1"/>
    <col min="29" max="29" width="10.5" customWidth="1"/>
  </cols>
  <sheetData>
    <row r="1" spans="1:11" s="15" customFormat="1" ht="24" customHeight="1" thickBot="1" x14ac:dyDescent="0.3">
      <c r="A1" s="68" t="s">
        <v>65</v>
      </c>
      <c r="B1"/>
      <c r="C1"/>
      <c r="D1"/>
      <c r="E1"/>
      <c r="F1"/>
      <c r="G1"/>
      <c r="H1"/>
      <c r="I1"/>
      <c r="J1"/>
      <c r="K1" s="14"/>
    </row>
    <row r="2" spans="1:11" s="72" customFormat="1" ht="20" customHeight="1" thickTop="1" thickBot="1" x14ac:dyDescent="0.3">
      <c r="A2" s="69" t="s">
        <v>11</v>
      </c>
      <c r="B2" s="69"/>
      <c r="C2" s="69"/>
      <c r="D2" s="69"/>
      <c r="E2" s="69"/>
      <c r="F2" s="69"/>
      <c r="G2" s="70" t="s">
        <v>10</v>
      </c>
      <c r="H2" s="70"/>
      <c r="I2" s="70"/>
      <c r="J2" s="71"/>
    </row>
    <row r="3" spans="1:11" s="4" customFormat="1" ht="20" customHeight="1" thickTop="1" thickBot="1" x14ac:dyDescent="0.3">
      <c r="A3" s="73" t="s">
        <v>45</v>
      </c>
      <c r="B3" s="74" t="s">
        <v>2</v>
      </c>
      <c r="C3" s="74" t="s">
        <v>1</v>
      </c>
      <c r="D3" s="74" t="s">
        <v>47</v>
      </c>
      <c r="E3" s="74" t="s">
        <v>2</v>
      </c>
      <c r="F3" s="74" t="s">
        <v>1</v>
      </c>
      <c r="G3" s="75" t="s">
        <v>49</v>
      </c>
      <c r="H3" s="75" t="s">
        <v>2</v>
      </c>
      <c r="I3" s="75" t="s">
        <v>1</v>
      </c>
      <c r="J3" s="76" t="s">
        <v>5</v>
      </c>
      <c r="K3" s="5"/>
    </row>
    <row r="4" spans="1:11" s="11" customFormat="1" ht="20" customHeight="1" thickTop="1" x14ac:dyDescent="0.25">
      <c r="A4" s="48">
        <v>0</v>
      </c>
      <c r="B4" s="48">
        <v>0</v>
      </c>
      <c r="C4" s="49">
        <f>A4*B4</f>
        <v>0</v>
      </c>
      <c r="D4" s="48">
        <v>0</v>
      </c>
      <c r="E4" s="48">
        <v>0</v>
      </c>
      <c r="F4" s="49">
        <f>D4*E4</f>
        <v>0</v>
      </c>
      <c r="G4" s="48">
        <v>0</v>
      </c>
      <c r="H4" s="48">
        <v>0</v>
      </c>
      <c r="I4" s="49">
        <f>G4*H4*0.4</f>
        <v>0</v>
      </c>
      <c r="J4" s="50">
        <f>C4+F4+I4</f>
        <v>0</v>
      </c>
      <c r="K4" s="8"/>
    </row>
    <row r="5" spans="1:11" s="4" customFormat="1" ht="20" customHeight="1" thickBot="1" x14ac:dyDescent="0.3">
      <c r="A5" s="77" t="s">
        <v>12</v>
      </c>
      <c r="B5" s="77"/>
      <c r="C5" s="77"/>
      <c r="D5" s="77"/>
      <c r="E5" s="77"/>
      <c r="F5" s="77"/>
      <c r="G5" s="78" t="s">
        <v>27</v>
      </c>
      <c r="H5" s="78"/>
      <c r="I5" s="78"/>
      <c r="J5" s="71"/>
      <c r="K5" s="5"/>
    </row>
    <row r="6" spans="1:11" s="4" customFormat="1" ht="20" customHeight="1" thickTop="1" thickBot="1" x14ac:dyDescent="0.3">
      <c r="A6" s="79" t="s">
        <v>46</v>
      </c>
      <c r="B6" s="79" t="s">
        <v>2</v>
      </c>
      <c r="C6" s="79" t="s">
        <v>1</v>
      </c>
      <c r="D6" s="79" t="s">
        <v>48</v>
      </c>
      <c r="E6" s="79" t="s">
        <v>2</v>
      </c>
      <c r="F6" s="79" t="s">
        <v>1</v>
      </c>
      <c r="G6" s="80" t="s">
        <v>50</v>
      </c>
      <c r="H6" s="80" t="s">
        <v>2</v>
      </c>
      <c r="I6" s="80" t="s">
        <v>1</v>
      </c>
      <c r="J6" s="81" t="s">
        <v>5</v>
      </c>
      <c r="K6" s="5"/>
    </row>
    <row r="7" spans="1:11" s="11" customFormat="1" ht="20" customHeight="1" x14ac:dyDescent="0.25">
      <c r="A7" s="22">
        <v>0</v>
      </c>
      <c r="B7" s="22">
        <v>0</v>
      </c>
      <c r="C7" s="23">
        <f>A7*B7*1.5</f>
        <v>0</v>
      </c>
      <c r="D7" s="22">
        <v>0</v>
      </c>
      <c r="E7" s="22">
        <v>0</v>
      </c>
      <c r="F7" s="23">
        <f>D7*E7*1.5</f>
        <v>0</v>
      </c>
      <c r="G7" s="22">
        <v>0</v>
      </c>
      <c r="H7" s="22">
        <v>0</v>
      </c>
      <c r="I7" s="23">
        <f>G7*H7*0.1</f>
        <v>0</v>
      </c>
      <c r="J7" s="24">
        <f>C7+F7+I7</f>
        <v>0</v>
      </c>
      <c r="K7" s="8"/>
    </row>
    <row r="8" spans="1:11" s="4" customFormat="1" ht="20" customHeight="1" thickBot="1" x14ac:dyDescent="0.3">
      <c r="A8" s="82" t="s">
        <v>26</v>
      </c>
      <c r="B8" s="82"/>
      <c r="C8" s="82"/>
      <c r="D8" s="82"/>
      <c r="E8" s="82"/>
      <c r="F8" s="82"/>
      <c r="G8" s="83" t="s">
        <v>13</v>
      </c>
      <c r="H8" s="83"/>
      <c r="I8" s="83"/>
      <c r="J8" s="71"/>
      <c r="K8" s="5"/>
    </row>
    <row r="9" spans="1:11" s="4" customFormat="1" ht="20" customHeight="1" thickTop="1" thickBot="1" x14ac:dyDescent="0.3">
      <c r="A9" s="84" t="s">
        <v>44</v>
      </c>
      <c r="B9" s="84"/>
      <c r="C9" s="84" t="s">
        <v>1</v>
      </c>
      <c r="D9" s="84" t="s">
        <v>55</v>
      </c>
      <c r="E9" s="84" t="s">
        <v>2</v>
      </c>
      <c r="F9" s="84" t="s">
        <v>1</v>
      </c>
      <c r="G9" s="85" t="s">
        <v>51</v>
      </c>
      <c r="H9" s="85" t="s">
        <v>2</v>
      </c>
      <c r="I9" s="85" t="s">
        <v>1</v>
      </c>
      <c r="J9" s="81" t="s">
        <v>5</v>
      </c>
      <c r="K9" s="5"/>
    </row>
    <row r="10" spans="1:11" s="11" customFormat="1" ht="20" customHeight="1" x14ac:dyDescent="0.25">
      <c r="A10" s="22">
        <v>0</v>
      </c>
      <c r="B10" s="25"/>
      <c r="C10" s="23">
        <f>A10*60/25</f>
        <v>0</v>
      </c>
      <c r="D10" s="22">
        <v>0</v>
      </c>
      <c r="E10" s="22">
        <v>0</v>
      </c>
      <c r="F10" s="23">
        <f>D10*E10*0.15</f>
        <v>0</v>
      </c>
      <c r="G10" s="22">
        <v>0</v>
      </c>
      <c r="H10" s="22">
        <v>0</v>
      </c>
      <c r="I10" s="23">
        <f>G10*H10*5</f>
        <v>0</v>
      </c>
      <c r="J10" s="24">
        <f>C10+F10+I10</f>
        <v>0</v>
      </c>
      <c r="K10" s="8"/>
    </row>
    <row r="11" spans="1:11" s="4" customFormat="1" ht="20" customHeight="1" thickBot="1" x14ac:dyDescent="0.3">
      <c r="A11" s="86" t="s">
        <v>0</v>
      </c>
      <c r="B11" s="86"/>
      <c r="C11" s="86"/>
      <c r="D11" s="86"/>
      <c r="E11" s="86"/>
      <c r="F11" s="86"/>
      <c r="G11" s="86"/>
      <c r="H11" s="86"/>
      <c r="I11" s="86"/>
      <c r="J11" s="71"/>
      <c r="K11" s="5"/>
    </row>
    <row r="12" spans="1:11" s="4" customFormat="1" ht="20" customHeight="1" thickTop="1" thickBot="1" x14ac:dyDescent="0.3">
      <c r="A12" s="87" t="s">
        <v>42</v>
      </c>
      <c r="B12" s="87" t="s">
        <v>2</v>
      </c>
      <c r="C12" s="87" t="s">
        <v>1</v>
      </c>
      <c r="D12" s="87" t="s">
        <v>43</v>
      </c>
      <c r="E12" s="87" t="s">
        <v>2</v>
      </c>
      <c r="F12" s="87" t="s">
        <v>1</v>
      </c>
      <c r="G12" s="88"/>
      <c r="H12" s="88"/>
      <c r="I12" s="88"/>
      <c r="J12" s="81" t="s">
        <v>5</v>
      </c>
      <c r="K12" s="5"/>
    </row>
    <row r="13" spans="1:11" s="11" customFormat="1" ht="20" customHeight="1" x14ac:dyDescent="0.25">
      <c r="A13" s="22">
        <v>0</v>
      </c>
      <c r="B13" s="22">
        <v>0</v>
      </c>
      <c r="C13" s="23">
        <f>A13*B13*0.1</f>
        <v>0</v>
      </c>
      <c r="D13" s="22">
        <v>0</v>
      </c>
      <c r="E13" s="22">
        <v>0</v>
      </c>
      <c r="F13" s="23">
        <f>D13*E13*0.1</f>
        <v>0</v>
      </c>
      <c r="G13" s="25"/>
      <c r="H13" s="25"/>
      <c r="I13" s="25"/>
      <c r="J13" s="24">
        <f>C13+F13+I13</f>
        <v>0</v>
      </c>
      <c r="K13" s="8"/>
    </row>
    <row r="14" spans="1:11" s="64" customFormat="1" ht="20" customHeight="1" thickBot="1" x14ac:dyDescent="0.3">
      <c r="A14" s="89" t="s">
        <v>6</v>
      </c>
      <c r="B14" s="89"/>
      <c r="C14" s="89"/>
      <c r="D14" s="89"/>
      <c r="E14" s="89"/>
      <c r="F14" s="89"/>
      <c r="G14" s="89"/>
      <c r="H14" s="89"/>
      <c r="I14" s="89"/>
      <c r="J14" s="90"/>
      <c r="K14" s="63"/>
    </row>
    <row r="15" spans="1:11" s="66" customFormat="1" ht="40" customHeight="1" thickTop="1" thickBot="1" x14ac:dyDescent="0.3">
      <c r="A15" s="91" t="s">
        <v>54</v>
      </c>
      <c r="B15" s="91"/>
      <c r="C15" s="91" t="s">
        <v>1</v>
      </c>
      <c r="D15" s="91" t="s">
        <v>53</v>
      </c>
      <c r="E15" s="91"/>
      <c r="F15" s="91" t="s">
        <v>1</v>
      </c>
      <c r="G15" s="91" t="s">
        <v>52</v>
      </c>
      <c r="H15" s="91" t="s">
        <v>2</v>
      </c>
      <c r="I15" s="91" t="s">
        <v>1</v>
      </c>
      <c r="J15" s="92" t="s">
        <v>5</v>
      </c>
      <c r="K15" s="65"/>
    </row>
    <row r="16" spans="1:11" s="11" customFormat="1" ht="20" customHeight="1" x14ac:dyDescent="0.25">
      <c r="A16" s="22">
        <v>0</v>
      </c>
      <c r="B16" s="25"/>
      <c r="C16" s="23">
        <f>A16*12/5</f>
        <v>0</v>
      </c>
      <c r="D16" s="22">
        <v>0</v>
      </c>
      <c r="E16" s="26"/>
      <c r="F16" s="27">
        <f>D16*84/35</f>
        <v>0</v>
      </c>
      <c r="G16" s="28">
        <v>0</v>
      </c>
      <c r="H16" s="28">
        <v>0</v>
      </c>
      <c r="I16" s="27">
        <f>G16*H16*0.04</f>
        <v>0</v>
      </c>
      <c r="J16" s="24">
        <f>C16+F16+I16</f>
        <v>0</v>
      </c>
      <c r="K16" s="8"/>
    </row>
    <row r="17" spans="1:11" s="11" customFormat="1" ht="24" customHeight="1" thickBot="1" x14ac:dyDescent="0.3">
      <c r="A17" s="67"/>
      <c r="B17" s="25"/>
      <c r="C17" s="25"/>
      <c r="D17" s="25"/>
      <c r="E17" s="62" t="s">
        <v>7</v>
      </c>
      <c r="F17" s="93"/>
      <c r="G17" s="93"/>
      <c r="H17" s="60"/>
      <c r="I17" s="61"/>
      <c r="J17" s="29">
        <f>J4+J7+C10+F10+J13+J16</f>
        <v>0</v>
      </c>
      <c r="K17" s="8"/>
    </row>
    <row r="18" spans="1:11" s="7" customFormat="1" ht="22" thickTop="1" x14ac:dyDescent="0.25">
      <c r="A18" s="30"/>
      <c r="B18" s="30"/>
      <c r="C18" s="30"/>
      <c r="D18" s="30"/>
      <c r="E18" s="30"/>
      <c r="F18" s="31"/>
      <c r="G18" s="30"/>
      <c r="H18" s="30"/>
      <c r="I18" s="30"/>
      <c r="J18" s="32"/>
      <c r="K18" s="6"/>
    </row>
    <row r="19" spans="1:11" x14ac:dyDescent="0.2">
      <c r="A19" s="33"/>
      <c r="B19" s="33"/>
      <c r="C19" s="34"/>
      <c r="D19" s="34"/>
      <c r="E19" s="35"/>
      <c r="F19" s="34"/>
      <c r="G19" s="34"/>
      <c r="I19" s="33"/>
      <c r="J19" s="37"/>
    </row>
    <row r="20" spans="1:11" x14ac:dyDescent="0.2">
      <c r="A20" s="33"/>
      <c r="B20" s="33"/>
      <c r="C20" s="34"/>
      <c r="D20" s="34"/>
      <c r="E20" s="38"/>
      <c r="F20" s="34"/>
      <c r="G20" s="34"/>
      <c r="H20" s="39"/>
    </row>
    <row r="21" spans="1:11" ht="15" customHeight="1" x14ac:dyDescent="0.2"/>
    <row r="22" spans="1:11" s="10" customFormat="1" ht="15" customHeight="1" x14ac:dyDescent="0.2">
      <c r="A22" s="41"/>
      <c r="B22" s="42"/>
      <c r="C22" s="42"/>
      <c r="D22" s="42"/>
      <c r="E22" s="42"/>
      <c r="F22" s="42"/>
      <c r="G22" s="42"/>
      <c r="H22" s="42"/>
      <c r="I22" s="42"/>
      <c r="J22" s="43"/>
      <c r="K22" s="12"/>
    </row>
    <row r="23" spans="1:11" s="10" customFormat="1" ht="15" customHeight="1" x14ac:dyDescent="0.2">
      <c r="A23" s="41"/>
      <c r="B23" s="42"/>
      <c r="C23" s="42"/>
      <c r="D23" s="42"/>
      <c r="E23" s="42"/>
      <c r="F23" s="42"/>
      <c r="G23" s="42"/>
      <c r="H23" s="42"/>
      <c r="I23" s="42"/>
      <c r="J23" s="43"/>
      <c r="K23" s="12"/>
    </row>
    <row r="24" spans="1:11" s="10" customFormat="1" ht="15" customHeight="1" x14ac:dyDescent="0.2">
      <c r="A24" s="42"/>
      <c r="B24" s="42"/>
      <c r="C24" s="42"/>
      <c r="D24" s="42"/>
      <c r="E24" s="42"/>
      <c r="F24" s="42"/>
      <c r="G24" s="42"/>
      <c r="H24" s="42"/>
      <c r="I24" s="42"/>
      <c r="J24" s="43"/>
      <c r="K24" s="12"/>
    </row>
    <row r="25" spans="1:11" x14ac:dyDescent="0.2">
      <c r="A25" s="39"/>
      <c r="B25" s="39"/>
      <c r="C25" s="39"/>
      <c r="D25" s="39"/>
      <c r="E25" s="39"/>
      <c r="F25" s="39"/>
      <c r="G25" s="39"/>
      <c r="H25" s="39"/>
      <c r="I25" s="39"/>
      <c r="J25" s="44"/>
    </row>
    <row r="26" spans="1:11" s="1" customFormat="1" x14ac:dyDescent="0.2">
      <c r="A26" s="36"/>
      <c r="B26" s="36"/>
      <c r="C26" s="36"/>
      <c r="D26" s="45"/>
      <c r="E26" s="36"/>
      <c r="F26" s="36"/>
      <c r="G26" s="36"/>
      <c r="H26" s="36"/>
      <c r="I26" s="36"/>
      <c r="J26" s="37"/>
      <c r="K26" s="3"/>
    </row>
    <row r="27" spans="1:11" s="2" customFormat="1" x14ac:dyDescent="0.2">
      <c r="A27" s="36"/>
      <c r="B27" s="36"/>
      <c r="C27" s="36"/>
      <c r="D27" s="45"/>
      <c r="E27" s="46"/>
      <c r="F27" s="46"/>
      <c r="G27" s="46"/>
      <c r="H27" s="46"/>
      <c r="I27" s="36"/>
      <c r="J27" s="37"/>
      <c r="K27" s="13"/>
    </row>
    <row r="28" spans="1:11" s="2" customFormat="1" x14ac:dyDescent="0.2">
      <c r="A28" s="36"/>
      <c r="B28" s="33"/>
      <c r="C28" s="36"/>
      <c r="D28" s="33"/>
      <c r="E28" s="46"/>
      <c r="F28" s="46"/>
      <c r="G28" s="46"/>
      <c r="H28" s="46"/>
      <c r="I28" s="36"/>
      <c r="J28" s="37"/>
      <c r="K28" s="13"/>
    </row>
    <row r="29" spans="1:11" s="2" customFormat="1" x14ac:dyDescent="0.2">
      <c r="A29" s="39"/>
      <c r="B29" s="47"/>
      <c r="C29" s="36"/>
      <c r="D29" s="47"/>
      <c r="E29" s="47"/>
      <c r="F29" s="47"/>
      <c r="G29" s="47"/>
      <c r="H29" s="39"/>
      <c r="I29" s="36"/>
      <c r="J29" s="44"/>
      <c r="K29" s="13"/>
    </row>
    <row r="30" spans="1:11" s="1" customFormat="1" x14ac:dyDescent="0.2">
      <c r="A30" s="36"/>
      <c r="B30" s="36"/>
      <c r="C30" s="36"/>
      <c r="D30" s="36"/>
      <c r="E30" s="36"/>
      <c r="F30" s="36"/>
      <c r="G30" s="36"/>
      <c r="H30" s="36"/>
      <c r="I30" s="36"/>
      <c r="J30" s="40"/>
      <c r="K30" s="3"/>
    </row>
  </sheetData>
  <sheetProtection selectLockedCells="1"/>
  <pageMargins left="0.25" right="0.25" top="0.75" bottom="0.75" header="0.3" footer="0.3"/>
  <pageSetup paperSize="9"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9"/>
  <sheetViews>
    <sheetView workbookViewId="0">
      <selection activeCell="A2" sqref="A2"/>
    </sheetView>
  </sheetViews>
  <sheetFormatPr baseColWidth="10" defaultColWidth="8.83203125" defaultRowHeight="21" x14ac:dyDescent="0.25"/>
  <cols>
    <col min="1" max="1" width="212.1640625" style="21" customWidth="1"/>
    <col min="2" max="16384" width="8.83203125" style="16"/>
  </cols>
  <sheetData>
    <row r="1" spans="1:4" ht="23" thickBot="1" x14ac:dyDescent="0.3">
      <c r="A1" s="58" t="s">
        <v>64</v>
      </c>
    </row>
    <row r="2" spans="1:4" ht="22" thickTop="1" x14ac:dyDescent="0.25">
      <c r="A2" s="55" t="s">
        <v>60</v>
      </c>
    </row>
    <row r="3" spans="1:4" x14ac:dyDescent="0.25">
      <c r="A3" s="55" t="s">
        <v>57</v>
      </c>
      <c r="B3" s="17"/>
      <c r="C3" s="17"/>
      <c r="D3" s="17"/>
    </row>
    <row r="4" spans="1:4" x14ac:dyDescent="0.25">
      <c r="A4" s="55" t="s">
        <v>14</v>
      </c>
      <c r="B4" s="17"/>
      <c r="C4" s="17"/>
      <c r="D4" s="17"/>
    </row>
    <row r="5" spans="1:4" x14ac:dyDescent="0.25">
      <c r="A5" s="57" t="s">
        <v>17</v>
      </c>
    </row>
    <row r="6" spans="1:4" x14ac:dyDescent="0.25">
      <c r="A6" s="55" t="s">
        <v>28</v>
      </c>
    </row>
    <row r="7" spans="1:4" x14ac:dyDescent="0.25">
      <c r="A7" s="56" t="s">
        <v>29</v>
      </c>
    </row>
    <row r="8" spans="1:4" x14ac:dyDescent="0.25">
      <c r="A8" s="59" t="s">
        <v>15</v>
      </c>
    </row>
    <row r="9" spans="1:4" x14ac:dyDescent="0.25">
      <c r="A9" s="55" t="s">
        <v>16</v>
      </c>
    </row>
    <row r="10" spans="1:4" x14ac:dyDescent="0.25">
      <c r="A10" s="54" t="s">
        <v>9</v>
      </c>
    </row>
    <row r="11" spans="1:4" x14ac:dyDescent="0.25">
      <c r="A11" s="54" t="s">
        <v>20</v>
      </c>
    </row>
    <row r="12" spans="1:4" ht="22" thickBot="1" x14ac:dyDescent="0.3">
      <c r="A12" s="51" t="s">
        <v>4</v>
      </c>
    </row>
    <row r="13" spans="1:4" ht="23" thickTop="1" thickBot="1" x14ac:dyDescent="0.3">
      <c r="A13" s="52" t="s">
        <v>24</v>
      </c>
    </row>
    <row r="14" spans="1:4" x14ac:dyDescent="0.25">
      <c r="A14" s="55" t="s">
        <v>61</v>
      </c>
    </row>
    <row r="15" spans="1:4" x14ac:dyDescent="0.25">
      <c r="A15" s="55" t="s">
        <v>62</v>
      </c>
    </row>
    <row r="16" spans="1:4" x14ac:dyDescent="0.25">
      <c r="A16" s="55" t="s">
        <v>63</v>
      </c>
    </row>
    <row r="17" spans="1:3" ht="22" thickBot="1" x14ac:dyDescent="0.3">
      <c r="A17" s="52" t="s">
        <v>23</v>
      </c>
    </row>
    <row r="18" spans="1:3" x14ac:dyDescent="0.25">
      <c r="A18" s="55" t="s">
        <v>56</v>
      </c>
    </row>
    <row r="19" spans="1:3" x14ac:dyDescent="0.25">
      <c r="A19" s="55" t="s">
        <v>25</v>
      </c>
    </row>
    <row r="20" spans="1:3" x14ac:dyDescent="0.25">
      <c r="A20" s="53" t="s">
        <v>22</v>
      </c>
    </row>
    <row r="21" spans="1:3" x14ac:dyDescent="0.25">
      <c r="A21" s="55" t="s">
        <v>32</v>
      </c>
    </row>
    <row r="22" spans="1:3" x14ac:dyDescent="0.25">
      <c r="A22" s="55" t="s">
        <v>33</v>
      </c>
    </row>
    <row r="23" spans="1:3" x14ac:dyDescent="0.25">
      <c r="A23" s="55" t="s">
        <v>34</v>
      </c>
    </row>
    <row r="24" spans="1:3" x14ac:dyDescent="0.25">
      <c r="A24" s="55" t="s">
        <v>35</v>
      </c>
    </row>
    <row r="25" spans="1:3" x14ac:dyDescent="0.25">
      <c r="A25" s="55" t="s">
        <v>36</v>
      </c>
    </row>
    <row r="26" spans="1:3" x14ac:dyDescent="0.25">
      <c r="A26" s="55" t="s">
        <v>37</v>
      </c>
    </row>
    <row r="27" spans="1:3" x14ac:dyDescent="0.25">
      <c r="A27" s="55" t="s">
        <v>38</v>
      </c>
    </row>
    <row r="28" spans="1:3" x14ac:dyDescent="0.25">
      <c r="A28" s="55" t="s">
        <v>39</v>
      </c>
    </row>
    <row r="29" spans="1:3" x14ac:dyDescent="0.25">
      <c r="A29" s="55" t="s">
        <v>40</v>
      </c>
    </row>
    <row r="30" spans="1:3" x14ac:dyDescent="0.25">
      <c r="A30" s="55" t="s">
        <v>58</v>
      </c>
    </row>
    <row r="31" spans="1:3" x14ac:dyDescent="0.25">
      <c r="A31" s="55" t="s">
        <v>59</v>
      </c>
    </row>
    <row r="32" spans="1:3" x14ac:dyDescent="0.25">
      <c r="A32" s="55" t="s">
        <v>41</v>
      </c>
      <c r="B32" s="19"/>
      <c r="C32" s="19"/>
    </row>
    <row r="33" spans="1:3" ht="22" thickBot="1" x14ac:dyDescent="0.3">
      <c r="A33" s="51" t="s">
        <v>3</v>
      </c>
      <c r="B33" s="19"/>
      <c r="C33" s="19"/>
    </row>
    <row r="34" spans="1:3" ht="22" thickTop="1" x14ac:dyDescent="0.25">
      <c r="A34" s="57" t="s">
        <v>8</v>
      </c>
      <c r="B34" s="18"/>
      <c r="C34" s="19"/>
    </row>
    <row r="35" spans="1:3" x14ac:dyDescent="0.25">
      <c r="A35" s="57" t="s">
        <v>18</v>
      </c>
      <c r="B35" s="20"/>
      <c r="C35" s="19"/>
    </row>
    <row r="36" spans="1:3" ht="24" customHeight="1" x14ac:dyDescent="0.25">
      <c r="A36" s="57" t="s">
        <v>19</v>
      </c>
    </row>
    <row r="37" spans="1:3" x14ac:dyDescent="0.25">
      <c r="A37" t="s">
        <v>30</v>
      </c>
    </row>
    <row r="38" spans="1:3" x14ac:dyDescent="0.25">
      <c r="A38" t="s">
        <v>21</v>
      </c>
    </row>
    <row r="39" spans="1:3" x14ac:dyDescent="0.25">
      <c r="A39" t="s">
        <v>31</v>
      </c>
    </row>
  </sheetData>
  <hyperlinks>
    <hyperlink ref="A34" r:id="rId1" xr:uid="{C0899E7E-5CD0-2B41-8745-6F408FAC5FEA}"/>
    <hyperlink ref="A35" r:id="rId2" xr:uid="{5DA14710-625A-BC40-9D0A-D9081F9C8CA3}"/>
    <hyperlink ref="A36" r:id="rId3" xr:uid="{A13D296C-3D28-BA4C-A991-9C6BAC1EFDB7}"/>
    <hyperlink ref="A5" r:id="rId4" xr:uid="{4B370BA4-1EF9-FF4D-BBDD-97553D55A1E2}"/>
    <hyperlink ref="A7" r:id="rId5" xr:uid="{2A8B004B-DD2F-D44C-AC6D-9C86456CE3A5}"/>
  </hyperlinks>
  <pageMargins left="0.7" right="0.7" top="0.75" bottom="0.75" header="0.3" footer="0.3"/>
  <tableParts count="1">
    <tablePart r:id="rId6"/>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Opioid calculator</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dc:creator>
  <cp:lastModifiedBy>Microsoft Office User</cp:lastModifiedBy>
  <cp:lastPrinted>2017-05-06T18:37:11Z</cp:lastPrinted>
  <dcterms:created xsi:type="dcterms:W3CDTF">2016-06-17T18:43:26Z</dcterms:created>
  <dcterms:modified xsi:type="dcterms:W3CDTF">2022-02-01T11:45:15Z</dcterms:modified>
</cp:coreProperties>
</file>